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38CA2E39-34D6-4024-BD40-78B49A349FF1}" xr6:coauthVersionLast="47" xr6:coauthVersionMax="47" xr10:uidLastSave="{00000000-0000-0000-0000-000000000000}"/>
  <bookViews>
    <workbookView xWindow="720" yWindow="240" windowWidth="26625" windowHeight="14625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 concurrentCalc="0"/>
</workbook>
</file>

<file path=xl/calcChain.xml><?xml version="1.0" encoding="utf-8"?>
<calcChain xmlns="http://schemas.openxmlformats.org/spreadsheetml/2006/main">
  <c r="D51" i="62" l="1"/>
  <c r="D50" i="62"/>
  <c r="C51" i="62"/>
  <c r="C50" i="62"/>
  <c r="D125" i="62"/>
  <c r="C125" i="62"/>
  <c r="D123" i="62"/>
  <c r="C123" i="62"/>
  <c r="D117" i="62"/>
  <c r="C117" i="62"/>
  <c r="D114" i="62"/>
  <c r="C114" i="62"/>
  <c r="A4" i="65"/>
  <c r="D38" i="62"/>
  <c r="C38" i="62"/>
  <c r="D127" i="62"/>
  <c r="D113" i="62"/>
  <c r="C127" i="62"/>
  <c r="C113" i="62"/>
  <c r="C167" i="59"/>
  <c r="C159" i="59"/>
  <c r="C155" i="59"/>
  <c r="C144" i="59"/>
  <c r="C49" i="65"/>
  <c r="C40" i="65"/>
  <c r="D110" i="62"/>
  <c r="D109" i="62"/>
  <c r="C110" i="62"/>
  <c r="C109" i="62"/>
  <c r="D104" i="62"/>
  <c r="D103" i="62"/>
  <c r="C104" i="62"/>
  <c r="C103" i="62"/>
  <c r="D21" i="62"/>
  <c r="C21" i="62"/>
  <c r="D135" i="62"/>
  <c r="D112" i="62"/>
  <c r="C135" i="62"/>
  <c r="C112" i="62"/>
  <c r="D97" i="62"/>
  <c r="C97" i="62"/>
  <c r="D29" i="62"/>
  <c r="D44" i="62"/>
  <c r="D63" i="62"/>
  <c r="C63" i="62"/>
  <c r="D61" i="62"/>
  <c r="C61" i="62"/>
  <c r="D59" i="62"/>
  <c r="C59" i="62"/>
  <c r="D57" i="62"/>
  <c r="C57" i="62"/>
  <c r="D55" i="62"/>
  <c r="C55" i="62"/>
  <c r="C54" i="62"/>
  <c r="D54" i="62"/>
  <c r="D95" i="62"/>
  <c r="D94" i="62"/>
  <c r="F35" i="65"/>
  <c r="C98" i="59"/>
  <c r="D123" i="59"/>
  <c r="D122" i="59"/>
  <c r="D121" i="59"/>
  <c r="D119" i="59"/>
  <c r="D118" i="59"/>
  <c r="D117" i="59"/>
  <c r="D116" i="59"/>
  <c r="D115" i="59"/>
  <c r="D114" i="59"/>
  <c r="D113" i="59"/>
  <c r="D112" i="59"/>
  <c r="D111" i="59"/>
  <c r="C200" i="60"/>
  <c r="D16" i="62"/>
  <c r="C16" i="62"/>
  <c r="C41" i="59"/>
  <c r="C32" i="59"/>
  <c r="C11" i="60"/>
  <c r="C95" i="62"/>
  <c r="C94" i="62"/>
  <c r="C211" i="60"/>
  <c r="C210" i="60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/>
  <c r="C66" i="62"/>
  <c r="C49" i="62"/>
  <c r="C145" i="62"/>
  <c r="D66" i="62"/>
  <c r="D49" i="62"/>
  <c r="D145" i="62"/>
  <c r="C94" i="60"/>
  <c r="C69" i="60"/>
  <c r="C148" i="59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/>
  <c r="C8" i="64"/>
  <c r="C16" i="63"/>
  <c r="C8" i="63"/>
  <c r="C21" i="63"/>
  <c r="C40" i="64"/>
  <c r="D207" i="60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<sst xmlns="http://schemas.openxmlformats.org/spreadsheetml/2006/main" count="859" uniqueCount="603">
  <si>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</si>
  <si>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</si>
  <si>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</si>
  <si>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</si>
  <si>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</si>
  <si>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</si>
  <si>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</si>
  <si>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</si>
  <si>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</si>
  <si>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</si>
  <si>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</si>
  <si>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</si>
  <si>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</si>
  <si>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</si>
  <si>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</si>
  <si>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</si>
  <si>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</si>
  <si>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</si>
  <si>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</si>
  <si>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</si>
  <si>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</si>
  <si>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</si>
  <si>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</si>
  <si>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</si>
  <si>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</si>
  <si>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</si>
  <si>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</si>
  <si>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</si>
  <si>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</si>
  <si>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</si>
  <si>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</si>
  <si>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</si>
  <si>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</si>
  <si>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</si>
  <si>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</si>
  <si>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</si>
  <si>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</si>
  <si>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</si>
  <si>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</si>
  <si>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</si>
  <si>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</si>
  <si>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</si>
  <si>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</si>
  <si>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</si>
  <si>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</si>
  <si>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</si>
  <si>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</si>
  <si>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</si>
  <si>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</si>
  <si>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</si>
  <si>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</si>
  <si>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</si>
  <si>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</si>
  <si>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</si>
  <si>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</si>
  <si>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</si>
  <si>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</si>
  <si>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</si>
  <si>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</si>
  <si>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</si>
  <si>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</si>
  <si>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</si>
  <si>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</si>
  <si>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</si>
  <si>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</si>
  <si>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</si>
  <si>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</si>
  <si>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</si>
  <si>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</si>
  <si>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</si>
  <si>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</si>
  <si>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</si>
  <si>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</si>
  <si>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</si>
  <si>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</si>
  <si>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</si>
  <si>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</si>
  <si>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</si>
  <si>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</si>
  <si>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</si>
  <si>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</si>
  <si>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</si>
  <si>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</si>
  <si>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</si>
  <si>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</si>
  <si>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</si>
  <si>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</si>
  <si>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</si>
  <si>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</si>
  <si>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</si>
  <si>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</si>
  <si>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</si>
  <si>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</si>
  <si>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</si>
  <si>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</si>
  <si>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</si>
  <si>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</si>
  <si>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</si>
  <si>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</si>
  <si>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</si>
  <si>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</si>
  <si>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</si>
  <si>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</si>
  <si>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</si>
  <si>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</si>
  <si>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</si>
  <si>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</si>
  <si>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</si>
  <si>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</si>
  <si>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</si>
  <si>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</si>
  <si>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</si>
  <si>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</si>
  <si>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</si>
  <si>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</si>
  <si>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</si>
  <si>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</si>
  <si>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</si>
  <si>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</si>
  <si>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</si>
  <si>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</si>
  <si>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</si>
  <si>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</si>
  <si>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</si>
  <si>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</si>
  <si>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</si>
  <si>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</si>
  <si>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</si>
  <si>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</si>
  <si>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</si>
  <si>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</si>
  <si>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</si>
  <si>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</si>
  <si>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</si>
  <si>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</si>
  <si>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</si>
  <si>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</si>
  <si>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</si>
  <si>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</si>
  <si>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</si>
  <si>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</si>
  <si>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</si>
  <si>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</si>
  <si>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</si>
  <si>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</si>
  <si>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</si>
  <si>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</si>
  <si>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</si>
  <si>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</si>
  <si>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</si>
  <si>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</si>
  <si>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</si>
  <si>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</si>
  <si>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</si>
  <si>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</si>
  <si>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</si>
  <si>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</si>
  <si>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</si>
  <si>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</si>
  <si>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</si>
  <si>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</si>
  <si>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</si>
  <si>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</si>
  <si>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</si>
  <si>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</si>
  <si>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</si>
  <si>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</si>
  <si>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</si>
  <si>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</si>
  <si>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</si>
  <si>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</si>
  <si>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</si>
  <si>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</si>
  <si>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</si>
  <si>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</si>
  <si>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</si>
  <si>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</si>
  <si>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</si>
  <si>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</si>
  <si>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</si>
  <si>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</si>
  <si>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</si>
  <si>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</si>
  <si>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</si>
  <si>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</si>
  <si>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</si>
  <si>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</si>
  <si>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</si>
  <si>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</si>
  <si>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</si>
  <si>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</si>
  <si>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</si>
  <si>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</si>
  <si>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</si>
  <si>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</si>
  <si>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</si>
  <si>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</si>
  <si>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</si>
  <si>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</si>
  <si>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</si>
  <si>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</si>
  <si>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</si>
  <si>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</si>
  <si>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</si>
  <si>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</si>
  <si>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</si>
  <si>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</si>
  <si>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</si>
  <si>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</si>
  <si>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</si>
  <si>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</si>
  <si>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</si>
  <si>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</si>
  <si>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</si>
  <si>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</si>
  <si>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</si>
  <si>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</si>
  <si>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</si>
  <si>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</si>
  <si>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</si>
  <si>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</si>
  <si>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</si>
  <si>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</si>
  <si>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</si>
  <si>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</si>
  <si>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</si>
  <si>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</si>
  <si>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</si>
  <si>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</si>
  <si>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</si>
  <si>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</si>
  <si>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</si>
  <si>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</si>
  <si>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</si>
  <si>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</si>
  <si>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</si>
  <si>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</si>
  <si>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</si>
  <si>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</si>
  <si>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</si>
  <si>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</si>
  <si>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</si>
  <si>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</si>
  <si>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</si>
  <si>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</si>
  <si>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</si>
  <si>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</si>
  <si>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</si>
  <si>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</si>
  <si>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</si>
  <si>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</si>
  <si>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</si>
  <si>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</si>
  <si>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</si>
  <si>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</si>
  <si>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</si>
  <si>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</si>
  <si>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</si>
  <si>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</si>
  <si>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</si>
  <si>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</si>
  <si>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</si>
  <si>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</si>
  <si>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</si>
  <si>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</si>
  <si>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</si>
  <si>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</si>
  <si>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</si>
  <si>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</si>
  <si>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</si>
  <si>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</si>
  <si>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</si>
  <si>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</si>
  <si>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</si>
  <si>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</si>
  <si>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</si>
  <si>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</si>
  <si>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</si>
  <si>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</si>
  <si>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</si>
  <si>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</si>
  <si>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</si>
  <si>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</si>
  <si>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</si>
  <si>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</si>
  <si>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</si>
  <si>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</si>
  <si>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</si>
  <si>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</si>
  <si>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</si>
  <si>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</si>
  <si>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</si>
  <si>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</si>
  <si>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</si>
  <si>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</si>
  <si>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</si>
  <si>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</si>
  <si>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</si>
  <si>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</si>
  <si>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</si>
  <si>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</si>
  <si>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</si>
  <si>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</si>
  <si>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</si>
  <si>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</si>
  <si>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</si>
  <si>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</si>
  <si>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</si>
  <si>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</si>
  <si>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</si>
  <si>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</si>
  <si>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</si>
  <si>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</si>
  <si>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</si>
  <si>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</si>
  <si>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</si>
  <si>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</si>
  <si>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</si>
  <si>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</si>
  <si>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</si>
  <si>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</si>
  <si>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</si>
  <si>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</si>
  <si>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</si>
  <si>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</si>
  <si>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</si>
  <si>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</si>
  <si>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</si>
  <si>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</si>
  <si>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</si>
  <si>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</si>
  <si>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</si>
  <si>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</si>
  <si>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</si>
  <si>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</si>
  <si>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</si>
  <si>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</si>
  <si>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</si>
  <si>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</si>
  <si>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</si>
  <si>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</si>
  <si>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</si>
  <si>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</si>
  <si>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</si>
  <si>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</si>
  <si>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</si>
  <si>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</si>
  <si>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</si>
  <si>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</si>
  <si>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</si>
  <si>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</si>
  <si>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</si>
  <si>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</si>
  <si>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</si>
  <si>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</si>
  <si>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</si>
  <si>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</si>
  <si>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</si>
  <si>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</si>
  <si>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</si>
  <si>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</si>
  <si>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</si>
  <si>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</si>
  <si>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</si>
  <si>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</si>
  <si>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</si>
  <si>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</si>
  <si>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</si>
  <si>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</si>
  <si>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</si>
  <si>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</si>
  <si>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</si>
  <si>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</si>
  <si>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</si>
  <si>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</si>
  <si>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</si>
  <si>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</si>
  <si>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</si>
  <si>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</si>
  <si>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</si>
  <si>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</si>
  <si>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</si>
  <si>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</si>
  <si>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</si>
  <si>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</si>
  <si>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</si>
  <si>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</si>
  <si>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</si>
  <si>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</si>
  <si>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</si>
  <si>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</si>
  <si>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</si>
  <si>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</si>
  <si>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</si>
  <si>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</si>
  <si>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</si>
  <si>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</si>
  <si>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</si>
  <si>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</si>
  <si>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</si>
  <si>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</si>
  <si>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</si>
  <si>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</si>
  <si>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</si>
  <si>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</si>
  <si>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</si>
  <si>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</si>
  <si>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</si>
  <si>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</si>
  <si>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</si>
  <si>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</si>
  <si>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</si>
  <si>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</si>
  <si>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</si>
  <si>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</si>
  <si>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</si>
  <si>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</si>
  <si>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</si>
  <si>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</si>
  <si>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</si>
  <si>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</si>
  <si>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</si>
  <si>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</si>
  <si>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</si>
  <si>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</si>
  <si>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</si>
  <si>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</si>
  <si>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</si>
  <si>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</si>
  <si>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</si>
  <si>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</si>
  <si>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</si>
  <si>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</si>
  <si>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</si>
  <si>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</si>
  <si>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</si>
  <si>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</si>
  <si>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</si>
  <si>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</si>
  <si>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</si>
  <si>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</si>
  <si>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</si>
  <si>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</si>
  <si>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</si>
  <si>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</si>
  <si>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</si>
  <si>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</si>
  <si>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</si>
  <si>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</si>
  <si>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</si>
  <si>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</si>
  <si>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</si>
  <si>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</si>
  <si>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</si>
  <si>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</si>
  <si>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</si>
  <si>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</si>
  <si>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</si>
  <si>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</si>
  <si>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</si>
  <si>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</si>
  <si>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</si>
  <si>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</si>
  <si>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</si>
  <si>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</si>
  <si>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</si>
  <si>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</si>
  <si>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</si>
  <si>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</si>
  <si>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</si>
  <si>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</si>
  <si>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</si>
  <si>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</si>
  <si>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</si>
  <si>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</si>
  <si>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</si>
  <si>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</si>
  <si>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</si>
  <si>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</si>
  <si>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</si>
  <si>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</si>
  <si>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</si>
  <si>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</si>
  <si>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</si>
  <si>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</si>
  <si>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</si>
  <si>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</si>
  <si>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</si>
  <si>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</si>
  <si>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</si>
  <si>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</si>
  <si>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</si>
  <si>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</si>
  <si>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</si>
  <si>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</si>
  <si>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</si>
  <si>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</si>
  <si>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</si>
  <si>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</si>
  <si>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</si>
  <si>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</si>
  <si>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</si>
  <si>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</si>
  <si>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</si>
  <si>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</si>
  <si>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</si>
  <si>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</si>
  <si>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</si>
  <si>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</si>
  <si>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</si>
  <si>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</si>
  <si>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</si>
  <si>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</si>
  <si>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</si>
  <si>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</si>
  <si>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</si>
  <si>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</si>
  <si>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</si>
  <si>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</si>
  <si>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</si>
  <si>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</si>
  <si>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</si>
  <si>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</si>
  <si>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</si>
  <si>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</si>
  <si>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</si>
  <si>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</si>
  <si>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</si>
  <si>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</si>
  <si>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</si>
  <si>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</si>
  <si>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</si>
  <si>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</si>
  <si>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</si>
  <si>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</si>
  <si>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</si>
  <si>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</si>
  <si>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</si>
  <si>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</si>
  <si>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</si>
  <si>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</si>
  <si>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</si>
  <si>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</si>
  <si>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</si>
  <si>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</si>
  <si>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</si>
  <si>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</si>
  <si>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</si>
  <si>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</si>
  <si>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</si>
  <si>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</si>
  <si>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</si>
  <si>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</si>
  <si>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</si>
  <si>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</si>
  <si>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</si>
  <si>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</si>
  <si>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</si>
  <si>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</si>
  <si>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</si>
  <si>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</si>
  <si>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</si>
  <si>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</si>
  <si>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</si>
  <si>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</si>
  <si>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</si>
  <si>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</si>
  <si>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</si>
  <si>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</si>
  <si>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</si>
  <si>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</si>
  <si>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</si>
  <si>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</si>
  <si>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</si>
  <si>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</si>
  <si>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</si>
  <si>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</si>
  <si>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</si>
  <si>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</si>
  <si>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</si>
  <si>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</si>
  <si>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</si>
  <si>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</si>
  <si>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</si>
  <si>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</si>
  <si>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</si>
  <si>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</si>
  <si>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</si>
  <si>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</si>
  <si>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</si>
  <si>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</si>
  <si>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</si>
  <si>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</si>
  <si>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</si>
  <si>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</si>
  <si>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</si>
  <si>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</si>
  <si>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</si>
  <si>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</si>
  <si>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</si>
  <si>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Salamanca para las Mujeres</t>
  </si>
  <si>
    <t>Del 1 de Enero al 30 de Septiembre de 2024</t>
  </si>
  <si>
    <t xml:space="preserve">
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</si>
</sst>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5" fillId="0" borderId="0" xfId="10" applyNumberFormat="1" applyFont="1"/>
    <xf numFmtId="0" fontId="8" fillId="0" borderId="0" xfId="9" applyFont="1" applyAlignment="1">
      <alignment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5" fillId="0" borderId="0" xfId="10" applyFont="1" applyAlignment="1">
      <alignment wrapText="1"/>
    </xf>
    <xf numFmtId="0" fontId="9" fillId="0" borderId="0" xfId="9" applyFont="1" applyBorder="1"/>
    <xf numFmtId="0" fontId="2" fillId="0" borderId="0" xfId="0" applyFont="1" applyBorder="1" applyProtection="1">
      <protection locked="0"/>
    </xf>
    <xf numFmtId="0" fontId="5" fillId="0" borderId="0" xfId="10" applyFont="1" applyBorder="1"/>
    <xf numFmtId="0" fontId="9" fillId="0" borderId="0" xfId="8" applyFont="1" applyBorder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1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C52" sqref="C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06" t="s">
        <v>494</v>
      </c>
      <c r="D1" s="107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08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09">
        <v>3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50" spans="2:2" x14ac:dyDescent="0.2">
      <c r="B50" s="197"/>
    </row>
    <row r="51" spans="2:2" x14ac:dyDescent="0.2">
      <c r="B51" s="197"/>
    </row>
    <row r="52" spans="2:2" x14ac:dyDescent="0.2">
      <c r="B52" s="197"/>
    </row>
    <row r="53" spans="2:2" x14ac:dyDescent="0.2">
      <c r="B53" s="197"/>
    </row>
    <row r="54" spans="2:2" x14ac:dyDescent="0.2">
      <c r="B54" s="197"/>
    </row>
    <row r="55" spans="2:2" x14ac:dyDescent="0.2">
      <c r="B55" s="197"/>
    </row>
    <row r="56" spans="2:2" x14ac:dyDescent="0.2">
      <c r="B56" s="197"/>
    </row>
    <row r="57" spans="2:2" x14ac:dyDescent="0.2">
      <c r="B57" s="197"/>
    </row>
    <row r="58" spans="2:2" x14ac:dyDescent="0.2">
      <c r="B58" s="197"/>
    </row>
    <row r="59" spans="2:2" x14ac:dyDescent="0.2">
      <c r="B59" s="197"/>
    </row>
    <row r="60" spans="2:2" x14ac:dyDescent="0.2">
      <c r="B60" s="197"/>
    </row>
    <row r="61" spans="2:2" x14ac:dyDescent="0.2">
      <c r="B61" s="197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" right="0.7" top="0.75" bottom="0.75" header="0.3" footer="0.3"/>
  <pageSetup paperSize="9" scale="79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3"/>
  <sheetViews>
    <sheetView topLeftCell="A214" zoomScaleNormal="100" workbookViewId="0">
      <selection activeCell="B238" sqref="B23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3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3881250</v>
      </c>
      <c r="D9" s="79"/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0</v>
      </c>
      <c r="D10" s="79"/>
      <c r="E10" s="40"/>
    </row>
    <row r="11" spans="1:5" x14ac:dyDescent="0.2">
      <c r="A11" s="111">
        <v>4110</v>
      </c>
      <c r="B11" s="110" t="s">
        <v>223</v>
      </c>
      <c r="C11" s="112">
        <f>SUM(C12:C20)</f>
        <v>0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9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239</v>
      </c>
      <c r="C30" s="112">
        <f>SUM(C31:C35)</f>
        <v>0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412</v>
      </c>
      <c r="C36" s="112">
        <f>SUM(C37:C38)</f>
        <v>0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9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414</v>
      </c>
      <c r="C39" s="112">
        <f>SUM(C40:C47)</f>
        <v>0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9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9"/>
      <c r="E47" s="40"/>
    </row>
    <row r="48" spans="1:5" x14ac:dyDescent="0.2">
      <c r="A48" s="111">
        <v>4170</v>
      </c>
      <c r="B48" s="110" t="s">
        <v>492</v>
      </c>
      <c r="C48" s="112">
        <f>SUM(C49:C56)</f>
        <v>0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79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33.75" x14ac:dyDescent="0.2">
      <c r="A57" s="111">
        <v>4200</v>
      </c>
      <c r="B57" s="113" t="s">
        <v>424</v>
      </c>
      <c r="C57" s="112">
        <f>+C58+C64</f>
        <v>3881250</v>
      </c>
      <c r="D57" s="79"/>
      <c r="E57" s="40"/>
    </row>
    <row r="58" spans="1:5" ht="22.5" x14ac:dyDescent="0.2">
      <c r="A58" s="111">
        <v>4210</v>
      </c>
      <c r="B58" s="113" t="s">
        <v>425</v>
      </c>
      <c r="C58" s="112">
        <f>SUM(C59:C63)</f>
        <v>0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254</v>
      </c>
      <c r="C64" s="112">
        <f>SUM(C65:C68)</f>
        <v>3881250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3881250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0</v>
      </c>
      <c r="D69" s="42"/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270</v>
      </c>
      <c r="C83" s="112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1649005.7</v>
      </c>
      <c r="D94" s="115">
        <v>1</v>
      </c>
      <c r="E94" s="42"/>
    </row>
    <row r="95" spans="1:5" x14ac:dyDescent="0.2">
      <c r="A95" s="114">
        <v>5100</v>
      </c>
      <c r="B95" s="110" t="s">
        <v>277</v>
      </c>
      <c r="C95" s="112">
        <f>C96+C103+C113</f>
        <v>1649005.7</v>
      </c>
      <c r="D95" s="115">
        <f>C95/$C$94</f>
        <v>1</v>
      </c>
      <c r="E95" s="42"/>
    </row>
    <row r="96" spans="1:5" x14ac:dyDescent="0.2">
      <c r="A96" s="114">
        <v>5110</v>
      </c>
      <c r="B96" s="110" t="s">
        <v>278</v>
      </c>
      <c r="C96" s="112">
        <f>SUM(C97:C102)</f>
        <v>1206975.8799999999</v>
      </c>
      <c r="D96" s="115">
        <f t="shared" ref="D96:D159" si="0">C96/$C$94</f>
        <v>0.73194160578098666</v>
      </c>
      <c r="E96" s="42"/>
    </row>
    <row r="97" spans="1:5" x14ac:dyDescent="0.2">
      <c r="A97" s="44">
        <v>5111</v>
      </c>
      <c r="B97" s="42" t="s">
        <v>279</v>
      </c>
      <c r="C97" s="45">
        <v>1035977.99</v>
      </c>
      <c r="D97" s="46">
        <f t="shared" si="0"/>
        <v>0.62824403214615931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65163.22</v>
      </c>
      <c r="D99" s="46">
        <f t="shared" si="0"/>
        <v>3.9516673593062782E-2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105834.67</v>
      </c>
      <c r="D101" s="46">
        <f t="shared" si="0"/>
        <v>6.4180900041764563E-2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68310</v>
      </c>
      <c r="D103" s="115">
        <f t="shared" si="0"/>
        <v>4.1424962933724246E-2</v>
      </c>
      <c r="E103" s="42"/>
    </row>
    <row r="104" spans="1:5" x14ac:dyDescent="0.2">
      <c r="A104" s="44">
        <v>5121</v>
      </c>
      <c r="B104" s="42" t="s">
        <v>286</v>
      </c>
      <c r="C104" s="45">
        <v>13388.03</v>
      </c>
      <c r="D104" s="46">
        <f t="shared" si="0"/>
        <v>8.1188500439992421E-3</v>
      </c>
      <c r="E104" s="42"/>
    </row>
    <row r="105" spans="1:5" x14ac:dyDescent="0.2">
      <c r="A105" s="44">
        <v>5122</v>
      </c>
      <c r="B105" s="42" t="s">
        <v>287</v>
      </c>
      <c r="C105" s="45">
        <v>1958</v>
      </c>
      <c r="D105" s="46">
        <f t="shared" si="0"/>
        <v>1.1873821903708398E-3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744</v>
      </c>
      <c r="D107" s="46">
        <f t="shared" si="0"/>
        <v>4.5118097529923642E-4</v>
      </c>
      <c r="E107" s="42"/>
    </row>
    <row r="108" spans="1:5" x14ac:dyDescent="0.2">
      <c r="A108" s="44">
        <v>5125</v>
      </c>
      <c r="B108" s="42" t="s">
        <v>290</v>
      </c>
      <c r="C108" s="45">
        <v>506.25</v>
      </c>
      <c r="D108" s="46">
        <f t="shared" si="0"/>
        <v>3.0700318379736348E-4</v>
      </c>
      <c r="E108" s="42"/>
    </row>
    <row r="109" spans="1:5" x14ac:dyDescent="0.2">
      <c r="A109" s="44">
        <v>5126</v>
      </c>
      <c r="B109" s="42" t="s">
        <v>291</v>
      </c>
      <c r="C109" s="45">
        <v>40000</v>
      </c>
      <c r="D109" s="46">
        <f t="shared" si="0"/>
        <v>2.4257041682754645E-2</v>
      </c>
      <c r="E109" s="42"/>
    </row>
    <row r="110" spans="1:5" x14ac:dyDescent="0.2">
      <c r="A110" s="44">
        <v>5127</v>
      </c>
      <c r="B110" s="42" t="s">
        <v>292</v>
      </c>
      <c r="C110" s="45">
        <v>5707.2</v>
      </c>
      <c r="D110" s="46">
        <f t="shared" si="0"/>
        <v>3.4609947072954325E-3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6006.52</v>
      </c>
      <c r="D112" s="46">
        <f t="shared" si="0"/>
        <v>3.6425101502074861E-3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373719.82</v>
      </c>
      <c r="D113" s="115">
        <f t="shared" si="0"/>
        <v>0.22663343128528907</v>
      </c>
      <c r="E113" s="42"/>
    </row>
    <row r="114" spans="1:5" x14ac:dyDescent="0.2">
      <c r="A114" s="44">
        <v>5131</v>
      </c>
      <c r="B114" s="42" t="s">
        <v>296</v>
      </c>
      <c r="C114" s="45">
        <v>26173.93</v>
      </c>
      <c r="D114" s="46">
        <f t="shared" si="0"/>
        <v>1.5872552775287558E-2</v>
      </c>
      <c r="E114" s="42"/>
    </row>
    <row r="115" spans="1:5" x14ac:dyDescent="0.2">
      <c r="A115" s="44">
        <v>5132</v>
      </c>
      <c r="B115" s="42" t="s">
        <v>297</v>
      </c>
      <c r="C115" s="45">
        <v>15381.6</v>
      </c>
      <c r="D115" s="46">
        <f t="shared" si="0"/>
        <v>9.3278028086864716E-3</v>
      </c>
      <c r="E115" s="42"/>
    </row>
    <row r="116" spans="1:5" x14ac:dyDescent="0.2">
      <c r="A116" s="44">
        <v>5133</v>
      </c>
      <c r="B116" s="42" t="s">
        <v>298</v>
      </c>
      <c r="C116" s="45">
        <v>18550.04</v>
      </c>
      <c r="D116" s="46">
        <f t="shared" si="0"/>
        <v>1.124922733741915E-2</v>
      </c>
      <c r="E116" s="42"/>
    </row>
    <row r="117" spans="1:5" x14ac:dyDescent="0.2">
      <c r="A117" s="44">
        <v>5134</v>
      </c>
      <c r="B117" s="42" t="s">
        <v>299</v>
      </c>
      <c r="C117" s="45">
        <v>15366.61</v>
      </c>
      <c r="D117" s="46">
        <f t="shared" si="0"/>
        <v>9.318712482315859E-3</v>
      </c>
      <c r="E117" s="42"/>
    </row>
    <row r="118" spans="1:5" x14ac:dyDescent="0.2">
      <c r="A118" s="44">
        <v>5135</v>
      </c>
      <c r="B118" s="42" t="s">
        <v>300</v>
      </c>
      <c r="C118" s="45">
        <v>9719.2199999999993</v>
      </c>
      <c r="D118" s="46">
        <f t="shared" si="0"/>
        <v>5.8939881165965642E-3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66</v>
      </c>
      <c r="D120" s="46">
        <f t="shared" si="0"/>
        <v>4.0024118776545167E-5</v>
      </c>
      <c r="E120" s="42"/>
    </row>
    <row r="121" spans="1:5" x14ac:dyDescent="0.2">
      <c r="A121" s="44">
        <v>5138</v>
      </c>
      <c r="B121" s="42" t="s">
        <v>303</v>
      </c>
      <c r="C121" s="45">
        <v>257766.42</v>
      </c>
      <c r="D121" s="46">
        <f t="shared" si="0"/>
        <v>0.15631626985886102</v>
      </c>
      <c r="E121" s="42"/>
    </row>
    <row r="122" spans="1:5" x14ac:dyDescent="0.2">
      <c r="A122" s="44">
        <v>5139</v>
      </c>
      <c r="B122" s="42" t="s">
        <v>304</v>
      </c>
      <c r="C122" s="45">
        <v>30696</v>
      </c>
      <c r="D122" s="46">
        <f t="shared" si="0"/>
        <v>1.8614853787345915E-2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0</v>
      </c>
      <c r="D123" s="115">
        <f t="shared" si="0"/>
        <v>0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0</v>
      </c>
      <c r="D124" s="115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0</v>
      </c>
      <c r="D130" s="115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0</v>
      </c>
      <c r="D133" s="115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0</v>
      </c>
      <c r="D156" s="115">
        <f t="shared" si="0"/>
        <v>0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0</v>
      </c>
      <c r="D163" s="115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0</v>
      </c>
      <c r="D181" s="115">
        <f t="shared" si="1"/>
        <v>0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0</v>
      </c>
      <c r="D182" s="115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8" spans="1:5" x14ac:dyDescent="0.2">
      <c r="B218" s="199"/>
    </row>
    <row r="219" spans="1:5" x14ac:dyDescent="0.2">
      <c r="B219" s="199"/>
    </row>
    <row r="220" spans="1:5" x14ac:dyDescent="0.2">
      <c r="B220" s="197"/>
    </row>
    <row r="221" spans="1:5" x14ac:dyDescent="0.2">
      <c r="B221" s="197"/>
    </row>
    <row r="222" spans="1:5" x14ac:dyDescent="0.2">
      <c r="B222" s="197"/>
    </row>
    <row r="223" spans="1:5" x14ac:dyDescent="0.2">
      <c r="B223" s="197"/>
    </row>
    <row r="224" spans="1:5" x14ac:dyDescent="0.2">
      <c r="B224" s="197"/>
    </row>
    <row r="225" spans="2:2" x14ac:dyDescent="0.2">
      <c r="B225" s="197"/>
    </row>
    <row r="226" spans="2:2" x14ac:dyDescent="0.2">
      <c r="B226" s="197"/>
    </row>
    <row r="227" spans="2:2" x14ac:dyDescent="0.2">
      <c r="B227" s="197"/>
    </row>
    <row r="228" spans="2:2" x14ac:dyDescent="0.2">
      <c r="B228" s="197"/>
    </row>
    <row r="229" spans="2:2" x14ac:dyDescent="0.2">
      <c r="B229" s="197"/>
    </row>
    <row r="230" spans="2:2" x14ac:dyDescent="0.2">
      <c r="B230" s="197"/>
    </row>
    <row r="231" spans="2:2" x14ac:dyDescent="0.2">
      <c r="B231" s="197"/>
    </row>
    <row r="232" spans="2:2" x14ac:dyDescent="0.2">
      <c r="B232" s="199"/>
    </row>
    <row r="233" spans="2:2" x14ac:dyDescent="0.2">
      <c r="B233" s="199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0"/>
  <sheetViews>
    <sheetView topLeftCell="A43" zoomScale="80" zoomScaleNormal="80" workbookViewId="0">
      <selection activeCell="D183" sqref="D18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3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179.61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694758.91</v>
      </c>
      <c r="D64" s="18">
        <f t="shared" ref="D64:E64" si="0">SUM(D65:D72)</f>
        <v>0</v>
      </c>
      <c r="E64" s="18">
        <f t="shared" si="0"/>
        <v>390895.48</v>
      </c>
    </row>
    <row r="65" spans="1:9" x14ac:dyDescent="0.2">
      <c r="A65" s="16">
        <v>1241</v>
      </c>
      <c r="B65" s="14" t="s">
        <v>157</v>
      </c>
      <c r="C65" s="18">
        <v>299598.02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31284.880000000001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356900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485</v>
      </c>
      <c r="D69" s="18">
        <v>0</v>
      </c>
      <c r="E69" s="18">
        <v>390895.48</v>
      </c>
    </row>
    <row r="70" spans="1:9" x14ac:dyDescent="0.2">
      <c r="A70" s="16">
        <v>1246</v>
      </c>
      <c r="B70" s="14" t="s">
        <v>162</v>
      </c>
      <c r="C70" s="18">
        <v>6491.01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25212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25212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20736.809999999998</v>
      </c>
      <c r="D110" s="18">
        <f>SUM(D111:D119)</f>
        <v>20736.809999999998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10874</v>
      </c>
      <c r="D112" s="18">
        <f t="shared" ref="D112:D119" si="1">C112</f>
        <v>10874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9862.81</v>
      </c>
      <c r="D117" s="18">
        <f t="shared" si="1"/>
        <v>9862.81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517</v>
      </c>
      <c r="C173" s="120"/>
      <c r="D173" s="120"/>
      <c r="E173" s="120"/>
    </row>
    <row r="179" spans="2:2" x14ac:dyDescent="0.2">
      <c r="B179" s="197"/>
    </row>
    <row r="180" spans="2:2" x14ac:dyDescent="0.2">
      <c r="B180" s="197"/>
    </row>
    <row r="181" spans="2:2" x14ac:dyDescent="0.2">
      <c r="B181" s="197"/>
    </row>
    <row r="182" spans="2:2" x14ac:dyDescent="0.2">
      <c r="B182" s="197"/>
    </row>
    <row r="183" spans="2:2" x14ac:dyDescent="0.2">
      <c r="B183" s="197"/>
    </row>
    <row r="184" spans="2:2" x14ac:dyDescent="0.2">
      <c r="B184" s="197"/>
    </row>
    <row r="185" spans="2:2" x14ac:dyDescent="0.2">
      <c r="B185" s="197"/>
    </row>
    <row r="186" spans="2:2" x14ac:dyDescent="0.2">
      <c r="B186" s="197"/>
    </row>
    <row r="187" spans="2:2" x14ac:dyDescent="0.2">
      <c r="B187" s="197"/>
    </row>
    <row r="188" spans="2:2" x14ac:dyDescent="0.2">
      <c r="B188" s="197"/>
    </row>
    <row r="189" spans="2:2" x14ac:dyDescent="0.2">
      <c r="B189" s="197"/>
    </row>
    <row r="190" spans="2:2" x14ac:dyDescent="0.2">
      <c r="B190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7"/>
  <sheetViews>
    <sheetView workbookViewId="0">
      <selection activeCell="F43" sqref="F4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3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2232244.2999999998</v>
      </c>
    </row>
    <row r="16" spans="1:5" x14ac:dyDescent="0.2">
      <c r="A16" s="27">
        <v>3220</v>
      </c>
      <c r="B16" s="23" t="s">
        <v>387</v>
      </c>
      <c r="C16" s="28">
        <v>282079.96000000002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5" spans="2:2" x14ac:dyDescent="0.2">
      <c r="B35" s="14"/>
    </row>
    <row r="36" spans="2:2" x14ac:dyDescent="0.2">
      <c r="B36" s="197"/>
    </row>
    <row r="37" spans="2:2" x14ac:dyDescent="0.2">
      <c r="B37" s="197"/>
    </row>
    <row r="38" spans="2:2" x14ac:dyDescent="0.2">
      <c r="B38" s="197"/>
    </row>
    <row r="39" spans="2:2" x14ac:dyDescent="0.2">
      <c r="B39" s="197"/>
    </row>
    <row r="40" spans="2:2" x14ac:dyDescent="0.2">
      <c r="B40" s="197"/>
    </row>
    <row r="41" spans="2:2" x14ac:dyDescent="0.2">
      <c r="B41" s="197"/>
    </row>
    <row r="42" spans="2:2" x14ac:dyDescent="0.2">
      <c r="B42" s="197"/>
    </row>
    <row r="43" spans="2:2" x14ac:dyDescent="0.2">
      <c r="B43" s="197"/>
    </row>
    <row r="44" spans="2:2" x14ac:dyDescent="0.2">
      <c r="B44" s="197"/>
    </row>
    <row r="45" spans="2:2" x14ac:dyDescent="0.2">
      <c r="B45" s="197"/>
    </row>
    <row r="46" spans="2:2" x14ac:dyDescent="0.2">
      <c r="B46" s="197"/>
    </row>
    <row r="47" spans="2:2" x14ac:dyDescent="0.2">
      <c r="B47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3"/>
  <sheetViews>
    <sheetView topLeftCell="A25" zoomScale="130" zoomScaleNormal="130" workbookViewId="0">
      <selection activeCell="C152" sqref="C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3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2231018.0299999998</v>
      </c>
      <c r="D10" s="28">
        <v>1401392.24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2231018.0299999998</v>
      </c>
      <c r="D16" s="83">
        <f>SUM(D9:D15)</f>
        <v>1401392.24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0</v>
      </c>
      <c r="D21" s="83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10917.09</v>
      </c>
      <c r="D29" s="83">
        <f>SUM(D30:D37)</f>
        <v>27943.5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27943.5</v>
      </c>
    </row>
    <row r="31" spans="1:4" x14ac:dyDescent="0.2">
      <c r="A31" s="27">
        <v>1242</v>
      </c>
      <c r="B31" s="23" t="s">
        <v>158</v>
      </c>
      <c r="C31" s="28">
        <v>10917.09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10917.09</v>
      </c>
      <c r="D44" s="83">
        <f>D21+D29+D38</f>
        <v>27943.5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2232244.2999999998</v>
      </c>
      <c r="D48" s="83">
        <v>752205.37</v>
      </c>
    </row>
    <row r="49" spans="1:4" x14ac:dyDescent="0.2">
      <c r="A49" s="27"/>
      <c r="B49" s="84" t="s">
        <v>509</v>
      </c>
      <c r="C49" s="83">
        <f>C54+C66+C94+C97+C50</f>
        <v>0</v>
      </c>
      <c r="D49" s="83">
        <f>D54+D66+D94+D97+D50</f>
        <v>107442.03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0</v>
      </c>
      <c r="D66" s="83">
        <f>D67+D76+D79+D85</f>
        <v>96970.35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96970.35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96970.35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521</v>
      </c>
      <c r="C97" s="83">
        <f>SUM(C98:C102)</f>
        <v>0</v>
      </c>
      <c r="D97" s="83">
        <f>SUM(D98:D102)</f>
        <v>10471.68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10471.68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541</v>
      </c>
      <c r="C105" s="100">
        <v>0</v>
      </c>
      <c r="D105" s="100">
        <v>0</v>
      </c>
    </row>
    <row r="106" spans="1:4" x14ac:dyDescent="0.2">
      <c r="A106" s="94"/>
      <c r="B106" s="99" t="s">
        <v>542</v>
      </c>
      <c r="C106" s="100">
        <v>0</v>
      </c>
      <c r="D106" s="100">
        <v>0</v>
      </c>
    </row>
    <row r="107" spans="1:4" x14ac:dyDescent="0.2">
      <c r="A107" s="94"/>
      <c r="B107" s="99" t="s">
        <v>543</v>
      </c>
      <c r="C107" s="100">
        <v>0</v>
      </c>
      <c r="D107" s="100">
        <v>0</v>
      </c>
    </row>
    <row r="108" spans="1:4" x14ac:dyDescent="0.2">
      <c r="A108" s="94"/>
      <c r="B108" s="99" t="s">
        <v>544</v>
      </c>
      <c r="C108" s="100">
        <v>0</v>
      </c>
      <c r="D108" s="100">
        <v>0</v>
      </c>
    </row>
    <row r="109" spans="1:4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4" x14ac:dyDescent="0.2">
      <c r="A112" s="94"/>
      <c r="B112" s="101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2232244.2999999998</v>
      </c>
      <c r="D145" s="83">
        <f>D48+D49+D103-D109-D112</f>
        <v>859647.4</v>
      </c>
    </row>
    <row r="147" spans="1:4" x14ac:dyDescent="0.2">
      <c r="B147" s="23" t="s">
        <v>517</v>
      </c>
    </row>
    <row r="151" spans="1:4" x14ac:dyDescent="0.2">
      <c r="B151" s="14"/>
    </row>
    <row r="152" spans="1:4" x14ac:dyDescent="0.2">
      <c r="B152" s="197"/>
    </row>
    <row r="153" spans="1:4" x14ac:dyDescent="0.2">
      <c r="B153" s="197"/>
    </row>
    <row r="154" spans="1:4" x14ac:dyDescent="0.2">
      <c r="B154" s="197"/>
    </row>
    <row r="155" spans="1:4" x14ac:dyDescent="0.2">
      <c r="B155" s="197"/>
    </row>
    <row r="156" spans="1:4" x14ac:dyDescent="0.2">
      <c r="B156" s="197"/>
    </row>
    <row r="157" spans="1:4" x14ac:dyDescent="0.2">
      <c r="B157" s="197"/>
    </row>
    <row r="158" spans="1:4" x14ac:dyDescent="0.2">
      <c r="B158" s="197"/>
    </row>
    <row r="159" spans="1:4" x14ac:dyDescent="0.2">
      <c r="B159" s="197"/>
    </row>
    <row r="160" spans="1:4" x14ac:dyDescent="0.2">
      <c r="B160" s="197"/>
    </row>
    <row r="161" spans="2:2" x14ac:dyDescent="0.2">
      <c r="B161" s="197"/>
    </row>
    <row r="162" spans="2:2" x14ac:dyDescent="0.2">
      <c r="B162" s="197"/>
    </row>
    <row r="163" spans="2:2" x14ac:dyDescent="0.2">
      <c r="B163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0"/>
  <sheetViews>
    <sheetView showGridLines="0" workbookViewId="0">
      <selection activeCell="E28" sqref="E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38">
        <v>2024</v>
      </c>
    </row>
    <row r="6" spans="1:3" x14ac:dyDescent="0.2">
      <c r="A6" s="47" t="s">
        <v>434</v>
      </c>
      <c r="B6" s="47"/>
      <c r="C6" s="156">
        <v>3881250</v>
      </c>
    </row>
    <row r="7" spans="1:3" x14ac:dyDescent="0.2">
      <c r="A7" s="48"/>
      <c r="B7" s="49"/>
      <c r="C7" s="66"/>
    </row>
    <row r="8" spans="1:3" x14ac:dyDescent="0.2">
      <c r="A8" s="56" t="s">
        <v>435</v>
      </c>
      <c r="B8" s="56"/>
      <c r="C8" s="152">
        <f>SUM(C9:C14)</f>
        <v>0</v>
      </c>
    </row>
    <row r="9" spans="1:3" x14ac:dyDescent="0.2">
      <c r="A9" s="63" t="s">
        <v>436</v>
      </c>
      <c r="B9" s="62" t="s">
        <v>260</v>
      </c>
      <c r="C9" s="104">
        <v>0</v>
      </c>
    </row>
    <row r="10" spans="1:3" x14ac:dyDescent="0.2">
      <c r="A10" s="50" t="s">
        <v>437</v>
      </c>
      <c r="B10" s="51" t="s">
        <v>446</v>
      </c>
      <c r="C10" s="104">
        <v>0</v>
      </c>
    </row>
    <row r="11" spans="1:3" x14ac:dyDescent="0.2">
      <c r="A11" s="50" t="s">
        <v>438</v>
      </c>
      <c r="B11" s="51" t="s">
        <v>268</v>
      </c>
      <c r="C11" s="104">
        <v>0</v>
      </c>
    </row>
    <row r="12" spans="1:3" x14ac:dyDescent="0.2">
      <c r="A12" s="50" t="s">
        <v>439</v>
      </c>
      <c r="B12" s="51" t="s">
        <v>269</v>
      </c>
      <c r="C12" s="104">
        <v>0</v>
      </c>
    </row>
    <row r="13" spans="1:3" x14ac:dyDescent="0.2">
      <c r="A13" s="50" t="s">
        <v>440</v>
      </c>
      <c r="B13" s="51" t="s">
        <v>270</v>
      </c>
      <c r="C13" s="104">
        <v>0</v>
      </c>
    </row>
    <row r="14" spans="1:3" x14ac:dyDescent="0.2">
      <c r="A14" s="52" t="s">
        <v>441</v>
      </c>
      <c r="B14" s="53" t="s">
        <v>442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597</v>
      </c>
      <c r="B16" s="49"/>
      <c r="C16" s="152">
        <f>SUM(C17:C19)</f>
        <v>0</v>
      </c>
    </row>
    <row r="17" spans="1:3" x14ac:dyDescent="0.2">
      <c r="A17" s="57">
        <v>3.1</v>
      </c>
      <c r="B17" s="51" t="s">
        <v>445</v>
      </c>
      <c r="C17" s="104">
        <v>0</v>
      </c>
    </row>
    <row r="18" spans="1:3" x14ac:dyDescent="0.2">
      <c r="A18" s="58">
        <v>3.2</v>
      </c>
      <c r="B18" s="51" t="s">
        <v>443</v>
      </c>
      <c r="C18" s="104">
        <v>0</v>
      </c>
    </row>
    <row r="19" spans="1:3" x14ac:dyDescent="0.2">
      <c r="A19" s="58">
        <v>3.3</v>
      </c>
      <c r="B19" s="53" t="s">
        <v>444</v>
      </c>
      <c r="C19" s="157">
        <v>0</v>
      </c>
    </row>
    <row r="20" spans="1:3" x14ac:dyDescent="0.2">
      <c r="A20" s="48"/>
      <c r="B20" s="59"/>
      <c r="C20" s="60"/>
    </row>
    <row r="21" spans="1:3" x14ac:dyDescent="0.2">
      <c r="A21" s="61" t="s">
        <v>548</v>
      </c>
      <c r="B21" s="61"/>
      <c r="C21" s="156">
        <f>C6+C8-C16</f>
        <v>3881250</v>
      </c>
    </row>
    <row r="22" spans="1:3" x14ac:dyDescent="0.2">
      <c r="C22" s="158"/>
    </row>
    <row r="23" spans="1:3" ht="33" customHeight="1" x14ac:dyDescent="0.2">
      <c r="B23" s="195" t="s">
        <v>517</v>
      </c>
    </row>
    <row r="28" spans="1:3" x14ac:dyDescent="0.2">
      <c r="B28" s="197"/>
    </row>
    <row r="29" spans="1:3" x14ac:dyDescent="0.2">
      <c r="B29" s="197"/>
    </row>
    <row r="30" spans="1:3" x14ac:dyDescent="0.2">
      <c r="B30" s="197"/>
    </row>
    <row r="31" spans="1:3" x14ac:dyDescent="0.2">
      <c r="B31" s="197"/>
    </row>
    <row r="32" spans="1:3" x14ac:dyDescent="0.2">
      <c r="B32" s="197"/>
    </row>
    <row r="33" spans="2:2" x14ac:dyDescent="0.2">
      <c r="B33" s="197"/>
    </row>
    <row r="34" spans="2:2" x14ac:dyDescent="0.2">
      <c r="B34" s="197"/>
    </row>
    <row r="35" spans="2:2" x14ac:dyDescent="0.2">
      <c r="B35" s="197"/>
    </row>
    <row r="36" spans="2:2" x14ac:dyDescent="0.2">
      <c r="B36" s="197"/>
    </row>
    <row r="37" spans="2:2" x14ac:dyDescent="0.2">
      <c r="B37" s="197"/>
    </row>
    <row r="38" spans="2:2" x14ac:dyDescent="0.2">
      <c r="B38" s="197"/>
    </row>
    <row r="39" spans="2:2" x14ac:dyDescent="0.2">
      <c r="B39" s="1"/>
    </row>
    <row r="40" spans="2:2" x14ac:dyDescent="0.2">
      <c r="B40" s="2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9"/>
  <sheetViews>
    <sheetView showGridLines="0" workbookViewId="0">
      <selection activeCell="E52" sqref="E5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38">
        <v>2024</v>
      </c>
    </row>
    <row r="6" spans="1:3" x14ac:dyDescent="0.2">
      <c r="A6" s="71" t="s">
        <v>447</v>
      </c>
      <c r="B6" s="47"/>
      <c r="C6" s="151">
        <v>1659922.79</v>
      </c>
    </row>
    <row r="7" spans="1:3" x14ac:dyDescent="0.2">
      <c r="A7" s="65"/>
      <c r="B7" s="49"/>
      <c r="C7" s="66"/>
    </row>
    <row r="8" spans="1:3" x14ac:dyDescent="0.2">
      <c r="A8" s="56" t="s">
        <v>448</v>
      </c>
      <c r="B8" s="67"/>
      <c r="C8" s="152">
        <f>SUM(C9:C29)</f>
        <v>10917.09</v>
      </c>
    </row>
    <row r="9" spans="1:3" x14ac:dyDescent="0.2">
      <c r="A9" s="81">
        <v>2.1</v>
      </c>
      <c r="B9" s="72" t="s">
        <v>288</v>
      </c>
      <c r="C9" s="153">
        <v>0</v>
      </c>
    </row>
    <row r="10" spans="1:3" x14ac:dyDescent="0.2">
      <c r="A10" s="81">
        <v>2.2000000000000002</v>
      </c>
      <c r="B10" s="72" t="s">
        <v>285</v>
      </c>
      <c r="C10" s="153">
        <v>0</v>
      </c>
    </row>
    <row r="11" spans="1:3" x14ac:dyDescent="0.2">
      <c r="A11" s="77">
        <v>2.2999999999999998</v>
      </c>
      <c r="B11" s="64" t="s">
        <v>157</v>
      </c>
      <c r="C11" s="153">
        <v>0</v>
      </c>
    </row>
    <row r="12" spans="1:3" x14ac:dyDescent="0.2">
      <c r="A12" s="77">
        <v>2.4</v>
      </c>
      <c r="B12" s="64" t="s">
        <v>158</v>
      </c>
      <c r="C12" s="153">
        <v>10917.09</v>
      </c>
    </row>
    <row r="13" spans="1:3" x14ac:dyDescent="0.2">
      <c r="A13" s="77">
        <v>2.5</v>
      </c>
      <c r="B13" s="64" t="s">
        <v>159</v>
      </c>
      <c r="C13" s="153">
        <v>0</v>
      </c>
    </row>
    <row r="14" spans="1:3" x14ac:dyDescent="0.2">
      <c r="A14" s="77">
        <v>2.6</v>
      </c>
      <c r="B14" s="64" t="s">
        <v>160</v>
      </c>
      <c r="C14" s="153">
        <v>0</v>
      </c>
    </row>
    <row r="15" spans="1:3" x14ac:dyDescent="0.2">
      <c r="A15" s="77">
        <v>2.7</v>
      </c>
      <c r="B15" s="64" t="s">
        <v>161</v>
      </c>
      <c r="C15" s="153">
        <v>0</v>
      </c>
    </row>
    <row r="16" spans="1:3" x14ac:dyDescent="0.2">
      <c r="A16" s="77">
        <v>2.8</v>
      </c>
      <c r="B16" s="64" t="s">
        <v>162</v>
      </c>
      <c r="C16" s="153">
        <v>0</v>
      </c>
    </row>
    <row r="17" spans="1:3" x14ac:dyDescent="0.2">
      <c r="A17" s="77">
        <v>2.9</v>
      </c>
      <c r="B17" s="64" t="s">
        <v>164</v>
      </c>
      <c r="C17" s="153">
        <v>0</v>
      </c>
    </row>
    <row r="18" spans="1:3" x14ac:dyDescent="0.2">
      <c r="A18" s="77" t="s">
        <v>449</v>
      </c>
      <c r="B18" s="64" t="s">
        <v>450</v>
      </c>
      <c r="C18" s="153">
        <v>0</v>
      </c>
    </row>
    <row r="19" spans="1:3" x14ac:dyDescent="0.2">
      <c r="A19" s="77" t="s">
        <v>475</v>
      </c>
      <c r="B19" s="64" t="s">
        <v>166</v>
      </c>
      <c r="C19" s="153">
        <v>0</v>
      </c>
    </row>
    <row r="20" spans="1:3" x14ac:dyDescent="0.2">
      <c r="A20" s="77" t="s">
        <v>476</v>
      </c>
      <c r="B20" s="64" t="s">
        <v>451</v>
      </c>
      <c r="C20" s="153">
        <v>0</v>
      </c>
    </row>
    <row r="21" spans="1:3" x14ac:dyDescent="0.2">
      <c r="A21" s="77" t="s">
        <v>477</v>
      </c>
      <c r="B21" s="64" t="s">
        <v>452</v>
      </c>
      <c r="C21" s="153">
        <v>0</v>
      </c>
    </row>
    <row r="22" spans="1:3" x14ac:dyDescent="0.2">
      <c r="A22" s="77" t="s">
        <v>478</v>
      </c>
      <c r="B22" s="64" t="s">
        <v>453</v>
      </c>
      <c r="C22" s="153">
        <v>0</v>
      </c>
    </row>
    <row r="23" spans="1:3" x14ac:dyDescent="0.2">
      <c r="A23" s="77" t="s">
        <v>454</v>
      </c>
      <c r="B23" s="64" t="s">
        <v>455</v>
      </c>
      <c r="C23" s="153">
        <v>0</v>
      </c>
    </row>
    <row r="24" spans="1:3" x14ac:dyDescent="0.2">
      <c r="A24" s="77" t="s">
        <v>456</v>
      </c>
      <c r="B24" s="64" t="s">
        <v>457</v>
      </c>
      <c r="C24" s="153">
        <v>0</v>
      </c>
    </row>
    <row r="25" spans="1:3" x14ac:dyDescent="0.2">
      <c r="A25" s="77" t="s">
        <v>458</v>
      </c>
      <c r="B25" s="64" t="s">
        <v>459</v>
      </c>
      <c r="C25" s="153">
        <v>0</v>
      </c>
    </row>
    <row r="26" spans="1:3" x14ac:dyDescent="0.2">
      <c r="A26" s="77" t="s">
        <v>460</v>
      </c>
      <c r="B26" s="64" t="s">
        <v>461</v>
      </c>
      <c r="C26" s="153">
        <v>0</v>
      </c>
    </row>
    <row r="27" spans="1:3" x14ac:dyDescent="0.2">
      <c r="A27" s="77" t="s">
        <v>462</v>
      </c>
      <c r="B27" s="64" t="s">
        <v>463</v>
      </c>
      <c r="C27" s="153">
        <v>0</v>
      </c>
    </row>
    <row r="28" spans="1:3" x14ac:dyDescent="0.2">
      <c r="A28" s="77" t="s">
        <v>464</v>
      </c>
      <c r="B28" s="64" t="s">
        <v>465</v>
      </c>
      <c r="C28" s="153">
        <v>0</v>
      </c>
    </row>
    <row r="29" spans="1:3" x14ac:dyDescent="0.2">
      <c r="A29" s="77" t="s">
        <v>466</v>
      </c>
      <c r="B29" s="72" t="s">
        <v>467</v>
      </c>
      <c r="C29" s="153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154">
        <f>SUM(C32:C38)</f>
        <v>0</v>
      </c>
    </row>
    <row r="32" spans="1:3" x14ac:dyDescent="0.2">
      <c r="A32" s="77" t="s">
        <v>469</v>
      </c>
      <c r="B32" s="64" t="s">
        <v>357</v>
      </c>
      <c r="C32" s="153">
        <v>0</v>
      </c>
    </row>
    <row r="33" spans="1:3" x14ac:dyDescent="0.2">
      <c r="A33" s="77" t="s">
        <v>470</v>
      </c>
      <c r="B33" s="64" t="s">
        <v>40</v>
      </c>
      <c r="C33" s="153">
        <v>0</v>
      </c>
    </row>
    <row r="34" spans="1:3" x14ac:dyDescent="0.2">
      <c r="A34" s="77" t="s">
        <v>471</v>
      </c>
      <c r="B34" s="64" t="s">
        <v>367</v>
      </c>
      <c r="C34" s="153">
        <v>0</v>
      </c>
    </row>
    <row r="35" spans="1:3" x14ac:dyDescent="0.2">
      <c r="A35" s="77" t="s">
        <v>472</v>
      </c>
      <c r="B35" s="64" t="s">
        <v>373</v>
      </c>
      <c r="C35" s="153">
        <v>0</v>
      </c>
    </row>
    <row r="36" spans="1:3" x14ac:dyDescent="0.2">
      <c r="A36" s="77" t="s">
        <v>473</v>
      </c>
      <c r="B36" s="64" t="s">
        <v>381</v>
      </c>
      <c r="C36" s="153">
        <v>0</v>
      </c>
    </row>
    <row r="37" spans="1:3" x14ac:dyDescent="0.2">
      <c r="A37" s="77" t="s">
        <v>550</v>
      </c>
      <c r="B37" s="64" t="s">
        <v>598</v>
      </c>
      <c r="C37" s="153">
        <v>0</v>
      </c>
    </row>
    <row r="38" spans="1:3" x14ac:dyDescent="0.2">
      <c r="A38" s="77" t="s">
        <v>551</v>
      </c>
      <c r="B38" s="72" t="s">
        <v>474</v>
      </c>
      <c r="C38" s="155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7"/>
      <c r="C40" s="156">
        <f>C6-C8+C31</f>
        <v>1649005.7</v>
      </c>
    </row>
    <row r="42" spans="1:3" ht="33.75" customHeight="1" x14ac:dyDescent="0.2">
      <c r="B42" s="195" t="s">
        <v>517</v>
      </c>
    </row>
    <row r="46" spans="1:3" x14ac:dyDescent="0.2">
      <c r="B46" s="198"/>
    </row>
    <row r="47" spans="1:3" x14ac:dyDescent="0.2">
      <c r="B47" s="197"/>
    </row>
    <row r="48" spans="1:3" x14ac:dyDescent="0.2">
      <c r="B48" s="197"/>
    </row>
    <row r="49" spans="2:2" x14ac:dyDescent="0.2">
      <c r="B49" s="197"/>
    </row>
    <row r="50" spans="2:2" x14ac:dyDescent="0.2">
      <c r="B50" s="197"/>
    </row>
    <row r="51" spans="2:2" x14ac:dyDescent="0.2">
      <c r="B51" s="197"/>
    </row>
    <row r="52" spans="2:2" x14ac:dyDescent="0.2">
      <c r="B52" s="197"/>
    </row>
    <row r="53" spans="2:2" x14ac:dyDescent="0.2">
      <c r="B53" s="197"/>
    </row>
    <row r="54" spans="2:2" x14ac:dyDescent="0.2">
      <c r="B54" s="197"/>
    </row>
    <row r="55" spans="2:2" x14ac:dyDescent="0.2">
      <c r="B55" s="197"/>
    </row>
    <row r="56" spans="2:2" x14ac:dyDescent="0.2">
      <c r="B56" s="197"/>
    </row>
    <row r="57" spans="2:2" x14ac:dyDescent="0.2">
      <c r="B57" s="197"/>
    </row>
    <row r="58" spans="2:2" x14ac:dyDescent="0.2">
      <c r="B58" s="197"/>
    </row>
    <row r="59" spans="2:2" x14ac:dyDescent="0.2">
      <c r="B59" s="196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7"/>
  <sheetViews>
    <sheetView workbookViewId="0">
      <selection activeCell="C66" sqref="C6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ht="22.5" x14ac:dyDescent="0.2">
      <c r="A37" s="34">
        <v>8000</v>
      </c>
      <c r="B37" s="159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4657500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-776250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-3881250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0" t="s">
        <v>405</v>
      </c>
      <c r="C49" s="139">
        <f>H1</f>
        <v>2024</v>
      </c>
    </row>
    <row r="50" spans="1:3" x14ac:dyDescent="0.2">
      <c r="A50" s="23">
        <v>8210</v>
      </c>
      <c r="B50" s="103" t="s">
        <v>47</v>
      </c>
      <c r="C50" s="105">
        <v>-4657500</v>
      </c>
    </row>
    <row r="51" spans="1:3" x14ac:dyDescent="0.2">
      <c r="A51" s="23">
        <v>8220</v>
      </c>
      <c r="B51" s="103" t="s">
        <v>46</v>
      </c>
      <c r="C51" s="105">
        <v>932082.09</v>
      </c>
    </row>
    <row r="52" spans="1:3" x14ac:dyDescent="0.2">
      <c r="A52" s="23">
        <v>8230</v>
      </c>
      <c r="B52" s="103" t="s">
        <v>599</v>
      </c>
      <c r="C52" s="105">
        <v>0</v>
      </c>
    </row>
    <row r="53" spans="1:3" x14ac:dyDescent="0.2">
      <c r="A53" s="23">
        <v>8240</v>
      </c>
      <c r="B53" s="103" t="s">
        <v>45</v>
      </c>
      <c r="C53" s="105">
        <v>2065495.12</v>
      </c>
    </row>
    <row r="54" spans="1:3" x14ac:dyDescent="0.2">
      <c r="A54" s="23">
        <v>8250</v>
      </c>
      <c r="B54" s="103" t="s">
        <v>44</v>
      </c>
      <c r="C54" s="105">
        <v>0</v>
      </c>
    </row>
    <row r="55" spans="1:3" x14ac:dyDescent="0.2">
      <c r="A55" s="23">
        <v>8260</v>
      </c>
      <c r="B55" s="103" t="s">
        <v>43</v>
      </c>
      <c r="C55" s="105">
        <v>0</v>
      </c>
    </row>
    <row r="56" spans="1:3" x14ac:dyDescent="0.2">
      <c r="A56" s="23">
        <v>8270</v>
      </c>
      <c r="B56" s="103" t="s">
        <v>42</v>
      </c>
      <c r="C56" s="105">
        <v>1659922.79</v>
      </c>
    </row>
    <row r="58" spans="1:3" x14ac:dyDescent="0.2">
      <c r="B58" s="14" t="s">
        <v>517</v>
      </c>
    </row>
    <row r="62" spans="1:3" x14ac:dyDescent="0.2">
      <c r="B62" s="196"/>
    </row>
    <row r="63" spans="1:3" x14ac:dyDescent="0.2">
      <c r="B63" s="197"/>
    </row>
    <row r="64" spans="1:3" x14ac:dyDescent="0.2">
      <c r="B64" s="197"/>
    </row>
    <row r="65" spans="2:2" x14ac:dyDescent="0.2">
      <c r="B65" s="197"/>
    </row>
    <row r="66" spans="2:2" x14ac:dyDescent="0.2">
      <c r="B66" s="197"/>
    </row>
    <row r="67" spans="2:2" x14ac:dyDescent="0.2">
      <c r="B67" s="197"/>
    </row>
    <row r="68" spans="2:2" x14ac:dyDescent="0.2">
      <c r="B68" s="197"/>
    </row>
    <row r="69" spans="2:2" x14ac:dyDescent="0.2">
      <c r="B69" s="197"/>
    </row>
    <row r="70" spans="2:2" x14ac:dyDescent="0.2">
      <c r="B70" s="197"/>
    </row>
    <row r="71" spans="2:2" x14ac:dyDescent="0.2">
      <c r="B71" s="197"/>
    </row>
    <row r="72" spans="2:2" x14ac:dyDescent="0.2">
      <c r="B72" s="197"/>
    </row>
    <row r="73" spans="2:2" x14ac:dyDescent="0.2">
      <c r="B73" s="197"/>
    </row>
    <row r="74" spans="2:2" x14ac:dyDescent="0.2">
      <c r="B74" s="197"/>
    </row>
    <row r="75" spans="2:2" x14ac:dyDescent="0.2">
      <c r="B75" s="196"/>
    </row>
    <row r="76" spans="2:2" x14ac:dyDescent="0.2">
      <c r="B76" s="196"/>
    </row>
    <row r="77" spans="2:2" x14ac:dyDescent="0.2">
      <c r="B77" s="196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2024-10-14T15:45:59Z</cp:lastPrinted>
  <dcterms:created xsi:type="dcterms:W3CDTF">2012-12-11T20:36:24Z</dcterms:created>
  <dcterms:modified xsi:type="dcterms:W3CDTF">2024-10-14T15:50:29Z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